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'!$A$10:$D$75</definedName>
  </definedNames>
  <calcPr calcId="152511"/>
</workbook>
</file>

<file path=xl/calcChain.xml><?xml version="1.0" encoding="utf-8"?>
<calcChain xmlns="http://schemas.openxmlformats.org/spreadsheetml/2006/main">
  <c r="B67" i="1" l="1"/>
  <c r="B65" i="1"/>
  <c r="B64" i="1"/>
  <c r="D62" i="1"/>
  <c r="D73" i="1" s="1"/>
  <c r="C62" i="1"/>
  <c r="C73" i="1" s="1"/>
  <c r="B62" i="1"/>
  <c r="B73" i="1" s="1"/>
  <c r="B53" i="1"/>
  <c r="D51" i="1"/>
  <c r="C51" i="1"/>
  <c r="C57" i="1" s="1"/>
  <c r="B51" i="1"/>
  <c r="B49" i="1"/>
  <c r="B46" i="1"/>
  <c r="B45" i="1"/>
  <c r="B43" i="1"/>
  <c r="B42" i="1"/>
  <c r="C38" i="1"/>
  <c r="B38" i="1"/>
  <c r="B37" i="1"/>
  <c r="B57" i="1" s="1"/>
  <c r="D34" i="1"/>
  <c r="C34" i="1"/>
  <c r="B34" i="1"/>
  <c r="B21" i="1"/>
  <c r="D20" i="1"/>
  <c r="C20" i="1"/>
  <c r="B20" i="1"/>
  <c r="B19" i="1"/>
  <c r="D18" i="1"/>
  <c r="C18" i="1"/>
  <c r="B18" i="1"/>
  <c r="D17" i="1"/>
  <c r="C17" i="1"/>
  <c r="B17" i="1"/>
  <c r="B30" i="1" l="1"/>
  <c r="C30" i="1"/>
  <c r="C75" i="1" s="1"/>
  <c r="D30" i="1"/>
  <c r="D57" i="1"/>
  <c r="D75" i="1" s="1"/>
  <c r="B75" i="1"/>
</calcChain>
</file>

<file path=xl/sharedStrings.xml><?xml version="1.0" encoding="utf-8"?>
<sst xmlns="http://schemas.openxmlformats.org/spreadsheetml/2006/main" count="77" uniqueCount="71">
  <si>
    <t>Приложение 5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</si>
  <si>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</si>
  <si>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</si>
  <si>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</si>
  <si>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</si>
  <si>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</si>
  <si>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</si>
  <si>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</si>
  <si>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</si>
  <si>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</si>
  <si>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</si>
  <si>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</si>
  <si>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</si>
  <si>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</si>
  <si>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</si>
  <si>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</si>
  <si>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</si>
  <si>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</si>
  <si>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</si>
  <si>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</si>
  <si>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</si>
  <si>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</si>
  <si>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</si>
  <si>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</si>
  <si>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</si>
  <si>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</si>
  <si>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</si>
  <si>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</si>
  <si>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</si>
  <si>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</si>
  <si>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</si>
  <si>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</si>
  <si>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</si>
  <si>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</si>
  <si>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</si>
  <si>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</si>
  <si>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</si>
  <si>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</si>
  <si>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</si>
  <si>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</si>
  <si>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</si>
  <si>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</si>
  <si>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</si>
  <si>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</si>
  <si>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</si>
  <si>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</si>
  <si>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</si>
  <si>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</si>
  <si>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</si>
  <si>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</si>
  <si>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</si>
  <si>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</si>
  <si>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</si>
  <si>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</si>
  <si>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</si>
  <si>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</si>
  <si>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</si>
  <si>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</si>
  <si>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</si>
  <si>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</si>
  <si>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</si>
  <si>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</si>
  <si>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</si>
  <si>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</si>
  <si>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Аварийно-восстановительные работы на объектах и (или) сетях водоснабжения муниципальной собственности</t>
  </si>
  <si>
    <t>Всего межбюджетных трансфертов</t>
  </si>
  <si>
    <t>".</t>
  </si>
  <si>
    <t xml:space="preserve">  </t>
  </si>
  <si>
    <t xml:space="preserve"> </t>
  </si>
  <si>
    <t>"О бюджете муниципального округа Серебряные Пруды  
Московской области на 2025 год и на плановый период 2026 и 2027 годов"</t>
  </si>
  <si>
    <r>
      <t xml:space="preserve"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
</t>
    </r>
    <r>
      <rPr>
        <b/>
        <sz val="12"/>
        <rFont val="Times New Roman"/>
        <family val="1"/>
        <charset val="204"/>
      </rPr>
      <t>(в редакции решения Совета депутатов муниципального округа Серебряные Пруды Московской области
от 07.08.2025 № 348/50)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</si>
</sst>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4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2"/>
      <color theme="1"/>
      <name val="Arial"/>
    </font>
    <font>
      <sz val="12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75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164" fontId="20" fillId="0" borderId="12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0" fontId="25" fillId="0" borderId="0" xfId="0" applyFont="1"/>
    <xf numFmtId="0" fontId="17" fillId="0" borderId="15" xfId="0" applyFont="1" applyBorder="1" applyAlignment="1">
      <alignment vertical="center" wrapText="1"/>
    </xf>
    <xf numFmtId="164" fontId="17" fillId="0" borderId="15" xfId="0" applyNumberFormat="1" applyFont="1" applyBorder="1" applyAlignment="1">
      <alignment horizontal="right" vertical="center"/>
    </xf>
    <xf numFmtId="164" fontId="17" fillId="0" borderId="16" xfId="0" applyNumberFormat="1" applyFont="1" applyBorder="1" applyAlignment="1">
      <alignment horizontal="right" vertical="center"/>
    </xf>
    <xf numFmtId="164" fontId="17" fillId="0" borderId="12" xfId="0" applyNumberFormat="1" applyFont="1" applyBorder="1" applyAlignment="1">
      <alignment vertical="center"/>
    </xf>
    <xf numFmtId="0" fontId="26" fillId="25" borderId="0" xfId="0" applyFont="1" applyFill="1"/>
    <xf numFmtId="0" fontId="17" fillId="0" borderId="12" xfId="0" applyFont="1" applyBorder="1" applyAlignment="1">
      <alignment vertical="center" wrapText="1"/>
    </xf>
    <xf numFmtId="164" fontId="17" fillId="0" borderId="12" xfId="0" applyNumberFormat="1" applyFont="1" applyBorder="1" applyAlignment="1">
      <alignment horizontal="right" vertical="center"/>
    </xf>
    <xf numFmtId="0" fontId="20" fillId="0" borderId="17" xfId="0" applyFont="1" applyBorder="1" applyAlignment="1">
      <alignment horizontal="left" vertical="center" wrapText="1"/>
    </xf>
    <xf numFmtId="164" fontId="20" fillId="0" borderId="17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7" fillId="0" borderId="0" xfId="0" applyFont="1"/>
    <xf numFmtId="0" fontId="27" fillId="25" borderId="0" xfId="0" applyFont="1" applyFill="1"/>
    <xf numFmtId="0" fontId="29" fillId="0" borderId="0" xfId="0" applyFont="1"/>
    <xf numFmtId="4" fontId="27" fillId="0" borderId="0" xfId="0" applyNumberFormat="1" applyFont="1" applyAlignment="1">
      <alignment horizontal="right" vertical="center"/>
    </xf>
    <xf numFmtId="0" fontId="30" fillId="25" borderId="0" xfId="0" applyFont="1" applyFill="1"/>
    <xf numFmtId="0" fontId="31" fillId="0" borderId="0" xfId="0" applyFont="1" applyAlignment="1">
      <alignment horizontal="left" vertical="center"/>
    </xf>
    <xf numFmtId="0" fontId="13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32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1"/>
  <sheetViews>
    <sheetView tabSelected="1" workbookViewId="0">
      <selection activeCell="I16" sqref="I16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7" ht="12.75" customHeight="1" x14ac:dyDescent="0.25">
      <c r="A1" s="5"/>
      <c r="B1" s="68" t="s">
        <v>67</v>
      </c>
      <c r="C1" s="68"/>
      <c r="D1" s="68"/>
    </row>
    <row r="2" spans="1:7" ht="12.75" customHeight="1" x14ac:dyDescent="0.25">
      <c r="A2" s="5"/>
      <c r="B2" s="5"/>
      <c r="C2" s="5"/>
      <c r="D2" s="5"/>
    </row>
    <row r="3" spans="1:7" ht="12.75" customHeight="1" x14ac:dyDescent="0.25">
      <c r="A3" s="5"/>
      <c r="B3" s="68" t="s">
        <v>0</v>
      </c>
      <c r="C3" s="68"/>
      <c r="D3" s="68"/>
    </row>
    <row r="4" spans="1:7" ht="12.75" customHeight="1" x14ac:dyDescent="0.25">
      <c r="A4" s="5"/>
      <c r="B4" s="68" t="s">
        <v>1</v>
      </c>
      <c r="C4" s="68"/>
      <c r="D4" s="68"/>
    </row>
    <row r="5" spans="1:7" ht="12.75" customHeight="1" x14ac:dyDescent="0.25">
      <c r="A5" s="5"/>
      <c r="B5" s="68" t="s">
        <v>3</v>
      </c>
      <c r="C5" s="68"/>
      <c r="D5" s="68"/>
    </row>
    <row r="6" spans="1:7" ht="12.75" customHeight="1" x14ac:dyDescent="0.25">
      <c r="A6" s="5"/>
      <c r="B6" s="68" t="s">
        <v>2</v>
      </c>
      <c r="C6" s="68"/>
      <c r="D6" s="68"/>
    </row>
    <row r="7" spans="1:7" ht="12.75" customHeight="1" x14ac:dyDescent="0.25">
      <c r="A7" s="5"/>
      <c r="B7" s="68" t="s">
        <v>4</v>
      </c>
      <c r="C7" s="68"/>
      <c r="D7" s="68"/>
    </row>
    <row r="8" spans="1:7" ht="31.5" customHeight="1" x14ac:dyDescent="0.2">
      <c r="A8" s="72" t="s">
        <v>69</v>
      </c>
      <c r="B8" s="72"/>
      <c r="C8" s="72"/>
      <c r="D8" s="72"/>
    </row>
    <row r="9" spans="1:7" ht="11.25" customHeight="1" x14ac:dyDescent="0.2">
      <c r="A9" s="73" t="s">
        <v>68</v>
      </c>
      <c r="B9" s="73"/>
      <c r="C9" s="73"/>
      <c r="D9" s="73"/>
    </row>
    <row r="10" spans="1:7" ht="95.25" customHeight="1" x14ac:dyDescent="0.2">
      <c r="A10" s="74" t="s">
        <v>70</v>
      </c>
      <c r="B10" s="69"/>
      <c r="C10" s="69"/>
      <c r="D10" s="70"/>
    </row>
    <row r="11" spans="1:7" ht="18.75" x14ac:dyDescent="0.2">
      <c r="A11" s="7"/>
    </row>
    <row r="12" spans="1:7" ht="43.5" customHeight="1" x14ac:dyDescent="0.2">
      <c r="A12" s="69" t="s">
        <v>5</v>
      </c>
      <c r="B12" s="69"/>
      <c r="C12" s="69"/>
      <c r="D12" s="70"/>
    </row>
    <row r="13" spans="1:7" ht="15.75" customHeight="1" x14ac:dyDescent="0.2">
      <c r="A13" s="6"/>
      <c r="B13" s="6"/>
      <c r="C13" s="6"/>
    </row>
    <row r="14" spans="1:7" ht="16.5" customHeight="1" x14ac:dyDescent="0.2">
      <c r="A14" s="8"/>
    </row>
    <row r="15" spans="1:7" s="9" customFormat="1" ht="35.25" customHeight="1" x14ac:dyDescent="0.2">
      <c r="A15" s="10" t="s">
        <v>6</v>
      </c>
      <c r="B15" s="11" t="s">
        <v>7</v>
      </c>
      <c r="C15" s="12" t="s">
        <v>8</v>
      </c>
      <c r="D15" s="12" t="s">
        <v>9</v>
      </c>
      <c r="F15" s="13"/>
      <c r="G15" s="13"/>
    </row>
    <row r="16" spans="1:7" s="9" customFormat="1" ht="48.75" customHeight="1" x14ac:dyDescent="0.2">
      <c r="A16" s="14" t="s">
        <v>10</v>
      </c>
      <c r="B16" s="15">
        <v>31</v>
      </c>
      <c r="C16" s="16">
        <v>31</v>
      </c>
      <c r="D16" s="17">
        <v>31</v>
      </c>
      <c r="F16" s="13"/>
      <c r="G16" s="13"/>
    </row>
    <row r="17" spans="1:7" s="9" customFormat="1" ht="72" customHeight="1" x14ac:dyDescent="0.2">
      <c r="A17" s="14" t="s">
        <v>11</v>
      </c>
      <c r="B17" s="15">
        <f>4464+264+45</f>
        <v>4773</v>
      </c>
      <c r="C17" s="15">
        <f>4464+264+45</f>
        <v>4773</v>
      </c>
      <c r="D17" s="18">
        <f>4464+264+45</f>
        <v>4773</v>
      </c>
      <c r="E17" s="13"/>
      <c r="F17" s="13"/>
      <c r="G17" s="13"/>
    </row>
    <row r="18" spans="1:7" s="9" customFormat="1" ht="210" customHeight="1" x14ac:dyDescent="0.2">
      <c r="A18" s="14" t="s">
        <v>12</v>
      </c>
      <c r="B18" s="15">
        <f>70455+190185+5240+30123+36079+1514+1547+7552+254</f>
        <v>342949</v>
      </c>
      <c r="C18" s="15">
        <f>70455+190185+5240+30123+36079+1514+1547+7552+254</f>
        <v>342949</v>
      </c>
      <c r="D18" s="18">
        <f>70455+190185+5240+30123+36079+1514+1547+7552+254</f>
        <v>342949</v>
      </c>
    </row>
    <row r="19" spans="1:7" s="9" customFormat="1" ht="91.5" customHeight="1" x14ac:dyDescent="0.2">
      <c r="A19" s="14" t="s">
        <v>13</v>
      </c>
      <c r="B19" s="15">
        <f>1847+78</f>
        <v>1925</v>
      </c>
      <c r="C19" s="15">
        <v>1847</v>
      </c>
      <c r="D19" s="19">
        <v>1847</v>
      </c>
    </row>
    <row r="20" spans="1:7" s="9" customFormat="1" ht="76.5" customHeight="1" x14ac:dyDescent="0.2">
      <c r="A20" s="14" t="s">
        <v>14</v>
      </c>
      <c r="B20" s="15">
        <f>750+626</f>
        <v>1376</v>
      </c>
      <c r="C20" s="15">
        <f>750+626</f>
        <v>1376</v>
      </c>
      <c r="D20" s="19">
        <f>750+626</f>
        <v>1376</v>
      </c>
    </row>
    <row r="21" spans="1:7" s="9" customFormat="1" ht="51" customHeight="1" x14ac:dyDescent="0.2">
      <c r="A21" s="14" t="s">
        <v>15</v>
      </c>
      <c r="B21" s="15">
        <f>2110.65+5.88</f>
        <v>2116.5300000000002</v>
      </c>
      <c r="C21" s="15">
        <v>2282.4</v>
      </c>
      <c r="D21" s="19">
        <v>2360.4899999999998</v>
      </c>
    </row>
    <row r="22" spans="1:7" s="9" customFormat="1" ht="77.25" customHeight="1" x14ac:dyDescent="0.2">
      <c r="A22" s="14" t="s">
        <v>16</v>
      </c>
      <c r="B22" s="15">
        <v>2585</v>
      </c>
      <c r="C22" s="15">
        <v>2604</v>
      </c>
      <c r="D22" s="19">
        <v>2623</v>
      </c>
    </row>
    <row r="23" spans="1:7" s="9" customFormat="1" ht="74.25" customHeight="1" x14ac:dyDescent="0.2">
      <c r="A23" s="20" t="s">
        <v>17</v>
      </c>
      <c r="B23" s="15">
        <v>2782</v>
      </c>
      <c r="C23" s="16">
        <v>2468</v>
      </c>
      <c r="D23" s="19">
        <v>0</v>
      </c>
    </row>
    <row r="24" spans="1:7" s="9" customFormat="1" ht="63" customHeight="1" x14ac:dyDescent="0.2">
      <c r="A24" s="20" t="s">
        <v>18</v>
      </c>
      <c r="B24" s="15">
        <v>1182</v>
      </c>
      <c r="C24" s="16">
        <v>1182</v>
      </c>
      <c r="D24" s="19">
        <v>1182</v>
      </c>
    </row>
    <row r="25" spans="1:7" ht="58.5" customHeight="1" x14ac:dyDescent="0.2">
      <c r="A25" s="14" t="s">
        <v>19</v>
      </c>
      <c r="B25" s="15">
        <v>1162</v>
      </c>
      <c r="C25" s="15">
        <v>1164</v>
      </c>
      <c r="D25" s="19">
        <v>1166</v>
      </c>
    </row>
    <row r="26" spans="1:7" ht="81.75" customHeight="1" x14ac:dyDescent="0.2">
      <c r="A26" s="14" t="s">
        <v>20</v>
      </c>
      <c r="B26" s="15">
        <v>3617</v>
      </c>
      <c r="C26" s="15">
        <v>3617</v>
      </c>
      <c r="D26" s="18">
        <v>3617</v>
      </c>
    </row>
    <row r="27" spans="1:7" ht="56.25" customHeight="1" x14ac:dyDescent="0.2">
      <c r="A27" s="14" t="s">
        <v>21</v>
      </c>
      <c r="B27" s="15">
        <v>0</v>
      </c>
      <c r="C27" s="21">
        <v>461.02600000000001</v>
      </c>
      <c r="D27" s="19">
        <v>10.087999999999999</v>
      </c>
    </row>
    <row r="28" spans="1:7" ht="81.75" customHeight="1" x14ac:dyDescent="0.2">
      <c r="A28" s="14" t="s">
        <v>22</v>
      </c>
      <c r="B28" s="15">
        <v>215</v>
      </c>
      <c r="C28" s="15">
        <v>215</v>
      </c>
      <c r="D28" s="18">
        <v>215</v>
      </c>
    </row>
    <row r="29" spans="1:7" ht="109.5" customHeight="1" x14ac:dyDescent="0.2">
      <c r="A29" s="14" t="s">
        <v>23</v>
      </c>
      <c r="B29" s="15">
        <v>1.58</v>
      </c>
      <c r="C29" s="16">
        <v>1.58</v>
      </c>
      <c r="D29" s="19">
        <v>1.58</v>
      </c>
    </row>
    <row r="30" spans="1:7" ht="22.5" customHeight="1" x14ac:dyDescent="0.2">
      <c r="A30" s="22" t="s">
        <v>24</v>
      </c>
      <c r="B30" s="23">
        <f>SUM(B16:B29)</f>
        <v>364715.11000000004</v>
      </c>
      <c r="C30" s="24">
        <f>SUM(C16:C29)</f>
        <v>364971.00600000005</v>
      </c>
      <c r="D30" s="25">
        <f>SUM(D16:D29)</f>
        <v>362151.158</v>
      </c>
    </row>
    <row r="31" spans="1:7" ht="15.75" x14ac:dyDescent="0.2">
      <c r="A31" s="22"/>
      <c r="B31" s="26"/>
      <c r="C31" s="26"/>
      <c r="D31" s="19"/>
    </row>
    <row r="32" spans="1:7" ht="48" customHeight="1" x14ac:dyDescent="0.2">
      <c r="A32" s="71" t="s">
        <v>25</v>
      </c>
      <c r="B32" s="69"/>
      <c r="C32" s="69"/>
      <c r="D32" s="70"/>
    </row>
    <row r="33" spans="1:5" ht="15.75" x14ac:dyDescent="0.2">
      <c r="A33" s="10" t="s">
        <v>26</v>
      </c>
      <c r="B33" s="11" t="s">
        <v>7</v>
      </c>
      <c r="C33" s="12" t="s">
        <v>8</v>
      </c>
      <c r="D33" s="12" t="s">
        <v>9</v>
      </c>
    </row>
    <row r="34" spans="1:5" s="9" customFormat="1" ht="64.5" customHeight="1" x14ac:dyDescent="0.2">
      <c r="A34" s="14" t="s">
        <v>27</v>
      </c>
      <c r="B34" s="16">
        <f>107.23-0.00693</f>
        <v>107.22307000000001</v>
      </c>
      <c r="C34" s="16">
        <f>109.51-0.00786</f>
        <v>109.50214000000001</v>
      </c>
      <c r="D34" s="27">
        <f>108.28-0.0058</f>
        <v>108.27420000000001</v>
      </c>
      <c r="E34" s="28"/>
    </row>
    <row r="35" spans="1:5" s="9" customFormat="1" ht="68.25" customHeight="1" x14ac:dyDescent="0.2">
      <c r="A35" s="14" t="s">
        <v>28</v>
      </c>
      <c r="B35" s="16">
        <v>0</v>
      </c>
      <c r="C35" s="16">
        <v>0</v>
      </c>
      <c r="D35" s="27">
        <v>4879</v>
      </c>
      <c r="E35" s="28"/>
    </row>
    <row r="36" spans="1:5" s="29" customFormat="1" ht="39.75" customHeight="1" x14ac:dyDescent="0.2">
      <c r="A36" s="14" t="s">
        <v>29</v>
      </c>
      <c r="B36" s="16">
        <v>0</v>
      </c>
      <c r="C36" s="16">
        <v>20000</v>
      </c>
      <c r="D36" s="30">
        <v>0</v>
      </c>
    </row>
    <row r="37" spans="1:5" s="9" customFormat="1" ht="58.5" customHeight="1" x14ac:dyDescent="0.2">
      <c r="A37" s="14" t="s">
        <v>30</v>
      </c>
      <c r="B37" s="15">
        <f>4516-592</f>
        <v>3924</v>
      </c>
      <c r="C37" s="15">
        <v>4752</v>
      </c>
      <c r="D37" s="30">
        <v>0</v>
      </c>
    </row>
    <row r="38" spans="1:5" s="9" customFormat="1" ht="114" customHeight="1" x14ac:dyDescent="0.2">
      <c r="A38" s="14" t="s">
        <v>31</v>
      </c>
      <c r="B38" s="15">
        <f>11328.1</f>
        <v>11328.1</v>
      </c>
      <c r="C38" s="15">
        <f>11276.2</f>
        <v>11276.2</v>
      </c>
      <c r="D38" s="30">
        <v>11046.6</v>
      </c>
    </row>
    <row r="39" spans="1:5" s="9" customFormat="1" ht="30.75" customHeight="1" x14ac:dyDescent="0.2">
      <c r="A39" s="14" t="s">
        <v>32</v>
      </c>
      <c r="B39" s="16">
        <v>1251</v>
      </c>
      <c r="C39" s="16">
        <v>1303</v>
      </c>
      <c r="D39" s="30">
        <v>1313</v>
      </c>
    </row>
    <row r="40" spans="1:5" s="9" customFormat="1" ht="60.75" customHeight="1" x14ac:dyDescent="0.2">
      <c r="A40" s="14" t="s">
        <v>33</v>
      </c>
      <c r="B40" s="16">
        <v>1468.15</v>
      </c>
      <c r="C40" s="16">
        <v>1532.76</v>
      </c>
      <c r="D40" s="30">
        <v>1597.13</v>
      </c>
    </row>
    <row r="41" spans="1:5" s="9" customFormat="1" ht="57" customHeight="1" x14ac:dyDescent="0.2">
      <c r="A41" s="14" t="s">
        <v>34</v>
      </c>
      <c r="B41" s="16">
        <v>18339.189999999999</v>
      </c>
      <c r="C41" s="16">
        <v>0</v>
      </c>
      <c r="D41" s="30">
        <v>0</v>
      </c>
    </row>
    <row r="42" spans="1:5" s="9" customFormat="1" ht="42" customHeight="1" x14ac:dyDescent="0.2">
      <c r="A42" s="14" t="s">
        <v>35</v>
      </c>
      <c r="B42" s="16">
        <f>93999.23+2297.42</f>
        <v>96296.65</v>
      </c>
      <c r="C42" s="16">
        <v>0</v>
      </c>
      <c r="D42" s="30">
        <v>0</v>
      </c>
    </row>
    <row r="43" spans="1:5" s="9" customFormat="1" ht="54" customHeight="1" x14ac:dyDescent="0.2">
      <c r="A43" s="31" t="s">
        <v>36</v>
      </c>
      <c r="B43" s="16">
        <f>79298.25+65.97</f>
        <v>79364.22</v>
      </c>
      <c r="C43" s="16">
        <v>0</v>
      </c>
      <c r="D43" s="30">
        <v>0</v>
      </c>
    </row>
    <row r="44" spans="1:5" ht="48" customHeight="1" x14ac:dyDescent="0.2">
      <c r="A44" s="14" t="s">
        <v>37</v>
      </c>
      <c r="B44" s="16">
        <v>160007.73000000001</v>
      </c>
      <c r="C44" s="16">
        <v>0</v>
      </c>
      <c r="D44" s="30">
        <v>0</v>
      </c>
    </row>
    <row r="45" spans="1:5" ht="31.5" customHeight="1" x14ac:dyDescent="0.2">
      <c r="A45" s="31" t="s">
        <v>38</v>
      </c>
      <c r="B45" s="16">
        <f>106290.87-10909.51+29035.15</f>
        <v>124416.51000000001</v>
      </c>
      <c r="C45" s="16">
        <v>0</v>
      </c>
      <c r="D45" s="30">
        <v>0</v>
      </c>
      <c r="E45" s="32">
        <v>0</v>
      </c>
    </row>
    <row r="46" spans="1:5" ht="52.5" customHeight="1" x14ac:dyDescent="0.2">
      <c r="A46" s="31" t="s">
        <v>39</v>
      </c>
      <c r="B46" s="16">
        <f>9057.64+9583.93+15255.8</f>
        <v>33897.369999999995</v>
      </c>
      <c r="C46" s="16">
        <v>0</v>
      </c>
      <c r="D46" s="30">
        <v>0</v>
      </c>
      <c r="E46" s="32"/>
    </row>
    <row r="47" spans="1:5" s="29" customFormat="1" ht="42" customHeight="1" x14ac:dyDescent="0.2">
      <c r="A47" s="31" t="s">
        <v>40</v>
      </c>
      <c r="B47" s="16">
        <v>6260.97</v>
      </c>
      <c r="C47" s="16">
        <v>81045.81</v>
      </c>
      <c r="D47" s="30">
        <v>38362.089999999997</v>
      </c>
      <c r="E47" s="32"/>
    </row>
    <row r="48" spans="1:5" s="29" customFormat="1" ht="39" customHeight="1" x14ac:dyDescent="0.2">
      <c r="A48" s="31" t="s">
        <v>41</v>
      </c>
      <c r="B48" s="16">
        <v>68079.149999999994</v>
      </c>
      <c r="C48" s="16">
        <v>169786.53</v>
      </c>
      <c r="D48" s="30">
        <v>169786.53</v>
      </c>
      <c r="E48" s="32"/>
    </row>
    <row r="49" spans="1:5" s="29" customFormat="1" ht="31.5" customHeight="1" x14ac:dyDescent="0.2">
      <c r="A49" s="31" t="s">
        <v>42</v>
      </c>
      <c r="B49" s="16">
        <f>44562.35+19702.52</f>
        <v>64264.869999999995</v>
      </c>
      <c r="C49" s="16">
        <v>0</v>
      </c>
      <c r="D49" s="30">
        <v>0</v>
      </c>
      <c r="E49" s="32"/>
    </row>
    <row r="50" spans="1:5" s="9" customFormat="1" ht="21.75" customHeight="1" x14ac:dyDescent="0.2">
      <c r="A50" s="31" t="s">
        <v>43</v>
      </c>
      <c r="B50" s="16">
        <v>0</v>
      </c>
      <c r="C50" s="16">
        <v>0</v>
      </c>
      <c r="D50" s="30">
        <v>0</v>
      </c>
      <c r="E50" s="33"/>
    </row>
    <row r="51" spans="1:5" ht="72.75" customHeight="1" x14ac:dyDescent="0.2">
      <c r="A51" s="31" t="s">
        <v>44</v>
      </c>
      <c r="B51" s="16">
        <f>16358.4+19591</f>
        <v>35949.4</v>
      </c>
      <c r="C51" s="16">
        <f>16540.8+38244</f>
        <v>54784.800000000003</v>
      </c>
      <c r="D51" s="30">
        <f>16540.8+2015.2</f>
        <v>18556</v>
      </c>
      <c r="E51" s="32"/>
    </row>
    <row r="52" spans="1:5" ht="36.75" customHeight="1" x14ac:dyDescent="0.2">
      <c r="A52" s="31" t="s">
        <v>45</v>
      </c>
      <c r="B52" s="16">
        <v>78268.600000000006</v>
      </c>
      <c r="C52" s="16">
        <v>0</v>
      </c>
      <c r="D52" s="30">
        <v>0</v>
      </c>
      <c r="E52" s="32"/>
    </row>
    <row r="53" spans="1:5" ht="47.25" x14ac:dyDescent="0.2">
      <c r="A53" s="31" t="s">
        <v>46</v>
      </c>
      <c r="B53" s="16">
        <f>77139.31-0.00137+17147.74928+31139.00074</f>
        <v>125426.05865000001</v>
      </c>
      <c r="C53" s="16">
        <v>0</v>
      </c>
      <c r="D53" s="30">
        <v>0</v>
      </c>
      <c r="E53" s="32"/>
    </row>
    <row r="54" spans="1:5" ht="63.75" customHeight="1" x14ac:dyDescent="0.2">
      <c r="A54" s="31" t="s">
        <v>47</v>
      </c>
      <c r="B54" s="16">
        <v>0</v>
      </c>
      <c r="C54" s="16">
        <v>0</v>
      </c>
      <c r="D54" s="30">
        <v>217432.58</v>
      </c>
      <c r="E54" s="32"/>
    </row>
    <row r="55" spans="1:5" s="34" customFormat="1" ht="63.75" customHeight="1" x14ac:dyDescent="0.2">
      <c r="A55" s="35" t="s">
        <v>48</v>
      </c>
      <c r="B55" s="36">
        <v>1894.8887999999999</v>
      </c>
      <c r="C55" s="37">
        <v>3394.0628999999999</v>
      </c>
      <c r="D55" s="38">
        <v>0</v>
      </c>
      <c r="E55" s="39"/>
    </row>
    <row r="56" spans="1:5" s="34" customFormat="1" ht="63.75" customHeight="1" x14ac:dyDescent="0.2">
      <c r="A56" s="40" t="s">
        <v>49</v>
      </c>
      <c r="B56" s="41">
        <v>2761.6</v>
      </c>
      <c r="C56" s="41">
        <v>0</v>
      </c>
      <c r="D56" s="38">
        <v>0</v>
      </c>
      <c r="E56" s="39"/>
    </row>
    <row r="57" spans="1:5" ht="19.5" customHeight="1" x14ac:dyDescent="0.2">
      <c r="A57" s="42" t="s">
        <v>50</v>
      </c>
      <c r="B57" s="43">
        <f>SUM(B34:B56)</f>
        <v>913305.68051999994</v>
      </c>
      <c r="C57" s="43">
        <f>SUM(C34:C56)</f>
        <v>347984.66503999999</v>
      </c>
      <c r="D57" s="43">
        <f>SUM(D34:D56)</f>
        <v>463081.20419999998</v>
      </c>
      <c r="E57" s="33"/>
    </row>
    <row r="58" spans="1:5" s="9" customFormat="1" ht="18" customHeight="1" x14ac:dyDescent="0.2">
      <c r="A58" s="44"/>
      <c r="B58" s="45"/>
      <c r="C58" s="45"/>
      <c r="D58" s="4"/>
      <c r="E58" s="33"/>
    </row>
    <row r="59" spans="1:5" ht="40.5" customHeight="1" x14ac:dyDescent="0.2">
      <c r="A59" s="69" t="s">
        <v>51</v>
      </c>
      <c r="B59" s="69"/>
      <c r="C59" s="69"/>
      <c r="D59" s="70"/>
      <c r="E59" s="33"/>
    </row>
    <row r="60" spans="1:5" ht="10.5" customHeight="1" x14ac:dyDescent="0.2">
      <c r="A60" s="6"/>
      <c r="B60" s="46"/>
      <c r="C60" s="47"/>
      <c r="E60" s="33"/>
    </row>
    <row r="61" spans="1:5" ht="42.75" customHeight="1" x14ac:dyDescent="0.2">
      <c r="A61" s="48" t="s">
        <v>52</v>
      </c>
      <c r="B61" s="11" t="s">
        <v>53</v>
      </c>
      <c r="C61" s="12" t="s">
        <v>8</v>
      </c>
      <c r="D61" s="12" t="s">
        <v>9</v>
      </c>
      <c r="E61" s="33"/>
    </row>
    <row r="62" spans="1:5" ht="70.5" customHeight="1" x14ac:dyDescent="0.2">
      <c r="A62" s="40" t="s">
        <v>54</v>
      </c>
      <c r="B62" s="49">
        <f>6249+1641+16014</f>
        <v>23904</v>
      </c>
      <c r="C62" s="49">
        <f>6249+1641+16014</f>
        <v>23904</v>
      </c>
      <c r="D62" s="50">
        <f>6249+1641+16014</f>
        <v>23904</v>
      </c>
      <c r="E62" s="32"/>
    </row>
    <row r="63" spans="1:5" ht="128.25" customHeight="1" x14ac:dyDescent="0.2">
      <c r="A63" s="40" t="s">
        <v>55</v>
      </c>
      <c r="B63" s="51">
        <v>20780</v>
      </c>
      <c r="C63" s="51">
        <v>20780</v>
      </c>
      <c r="D63" s="18">
        <v>20780</v>
      </c>
      <c r="E63" s="32"/>
    </row>
    <row r="64" spans="1:5" ht="78.75" customHeight="1" x14ac:dyDescent="0.2">
      <c r="A64" s="52" t="s">
        <v>56</v>
      </c>
      <c r="B64" s="53">
        <f>1261-0.59003</f>
        <v>1260.4099699999999</v>
      </c>
      <c r="C64" s="51">
        <v>1280</v>
      </c>
      <c r="D64" s="18">
        <v>1303</v>
      </c>
      <c r="E64" s="32"/>
    </row>
    <row r="65" spans="1:5" ht="91.5" customHeight="1" x14ac:dyDescent="0.2">
      <c r="A65" s="52" t="s">
        <v>57</v>
      </c>
      <c r="B65" s="51">
        <f>1702+313</f>
        <v>2015</v>
      </c>
      <c r="C65" s="51">
        <v>0</v>
      </c>
      <c r="D65" s="18">
        <v>0</v>
      </c>
      <c r="E65" s="32"/>
    </row>
    <row r="66" spans="1:5" ht="139.5" customHeight="1" x14ac:dyDescent="0.2">
      <c r="A66" s="52" t="s">
        <v>58</v>
      </c>
      <c r="B66" s="51">
        <v>234.36</v>
      </c>
      <c r="C66" s="51">
        <v>234.36</v>
      </c>
      <c r="D66" s="19">
        <v>234.36</v>
      </c>
      <c r="E66" s="32"/>
    </row>
    <row r="67" spans="1:5" ht="47.25" customHeight="1" x14ac:dyDescent="0.2">
      <c r="A67" s="52" t="s">
        <v>59</v>
      </c>
      <c r="B67" s="51">
        <f>21954-21954</f>
        <v>0</v>
      </c>
      <c r="C67" s="51">
        <v>51246</v>
      </c>
      <c r="D67" s="18">
        <v>0</v>
      </c>
      <c r="E67" s="32"/>
    </row>
    <row r="68" spans="1:5" ht="48" customHeight="1" x14ac:dyDescent="0.2">
      <c r="A68" s="52" t="s">
        <v>60</v>
      </c>
      <c r="B68" s="51">
        <v>781.2</v>
      </c>
      <c r="C68" s="51">
        <v>0</v>
      </c>
      <c r="D68" s="18">
        <v>0</v>
      </c>
      <c r="E68" s="32"/>
    </row>
    <row r="69" spans="1:5" ht="110.25" customHeight="1" x14ac:dyDescent="0.2">
      <c r="A69" s="52" t="s">
        <v>61</v>
      </c>
      <c r="B69" s="51">
        <v>1376</v>
      </c>
      <c r="C69" s="51">
        <v>0</v>
      </c>
      <c r="D69" s="18">
        <v>0</v>
      </c>
      <c r="E69" s="32"/>
    </row>
    <row r="70" spans="1:5" ht="74.25" customHeight="1" x14ac:dyDescent="0.2">
      <c r="A70" s="52" t="s">
        <v>62</v>
      </c>
      <c r="B70" s="51">
        <v>7429</v>
      </c>
      <c r="C70" s="51">
        <v>0</v>
      </c>
      <c r="D70" s="18">
        <v>0</v>
      </c>
      <c r="E70" s="32"/>
    </row>
    <row r="71" spans="1:5" ht="90" customHeight="1" x14ac:dyDescent="0.2">
      <c r="A71" s="52" t="s">
        <v>63</v>
      </c>
      <c r="B71" s="51">
        <v>45</v>
      </c>
      <c r="C71" s="51">
        <v>0</v>
      </c>
      <c r="D71" s="18">
        <v>0</v>
      </c>
      <c r="E71" s="32"/>
    </row>
    <row r="72" spans="1:5" ht="51" customHeight="1" x14ac:dyDescent="0.2">
      <c r="A72" s="52" t="s">
        <v>64</v>
      </c>
      <c r="B72" s="51">
        <v>13015.76</v>
      </c>
      <c r="C72" s="51">
        <v>0</v>
      </c>
      <c r="D72" s="18">
        <v>0</v>
      </c>
      <c r="E72" s="32"/>
    </row>
    <row r="73" spans="1:5" ht="27" customHeight="1" x14ac:dyDescent="0.2">
      <c r="A73" s="54" t="s">
        <v>50</v>
      </c>
      <c r="B73" s="25">
        <f>SUM(B62:B72)</f>
        <v>70840.72997</v>
      </c>
      <c r="C73" s="25">
        <f>SUM(C62:C72)</f>
        <v>97444.36</v>
      </c>
      <c r="D73" s="25">
        <f>SUM(D62:D72)</f>
        <v>46221.36</v>
      </c>
      <c r="E73" s="32"/>
    </row>
    <row r="74" spans="1:5" ht="6" customHeight="1" x14ac:dyDescent="0.2">
      <c r="A74" s="55"/>
      <c r="B74" s="56"/>
      <c r="C74" s="57"/>
      <c r="D74" s="19"/>
      <c r="E74" s="32"/>
    </row>
    <row r="75" spans="1:5" ht="22.5" customHeight="1" x14ac:dyDescent="0.2">
      <c r="A75" s="58" t="s">
        <v>65</v>
      </c>
      <c r="B75" s="59">
        <f>B73+B57+B30</f>
        <v>1348861.52049</v>
      </c>
      <c r="C75" s="59">
        <f>C73+C57+C30</f>
        <v>810400.03104000003</v>
      </c>
      <c r="D75" s="59">
        <f>D73+D57+D30</f>
        <v>871453.72219999996</v>
      </c>
      <c r="E75" s="32"/>
    </row>
    <row r="76" spans="1:5" s="29" customFormat="1" ht="15.75" x14ac:dyDescent="0.2">
      <c r="A76" s="58"/>
      <c r="B76" s="60"/>
      <c r="C76" s="3"/>
      <c r="D76" s="61"/>
      <c r="E76" s="32"/>
    </row>
    <row r="77" spans="1:5" s="62" customFormat="1" ht="18.75" x14ac:dyDescent="0.25">
      <c r="A77" s="7"/>
      <c r="B77" s="3"/>
      <c r="C77" s="47"/>
      <c r="D77" s="4" t="s">
        <v>66</v>
      </c>
      <c r="E77" s="63"/>
    </row>
    <row r="78" spans="1:5" s="64" customFormat="1" ht="18.75" x14ac:dyDescent="0.25">
      <c r="A78" s="7"/>
      <c r="B78" s="65"/>
      <c r="C78" s="47"/>
      <c r="D78" s="61"/>
      <c r="E78" s="66"/>
    </row>
    <row r="79" spans="1:5" s="64" customFormat="1" ht="18.75" x14ac:dyDescent="0.25">
      <c r="A79" s="7"/>
      <c r="B79" s="65"/>
      <c r="C79" s="47"/>
      <c r="D79" s="61"/>
      <c r="E79" s="66"/>
    </row>
    <row r="80" spans="1:5" s="29" customFormat="1" ht="15.75" x14ac:dyDescent="0.2">
      <c r="A80" s="67"/>
      <c r="B80" s="2"/>
      <c r="C80" s="3"/>
      <c r="D80" s="61"/>
      <c r="E80" s="32"/>
    </row>
    <row r="81" spans="1:5" s="29" customFormat="1" ht="15.75" x14ac:dyDescent="0.2">
      <c r="A81" s="1"/>
      <c r="B81" s="2"/>
      <c r="C81" s="3"/>
      <c r="D81" s="61"/>
      <c r="E81" s="32"/>
    </row>
    <row r="82" spans="1:5" s="29" customFormat="1" ht="15.75" x14ac:dyDescent="0.2">
      <c r="A82" s="1"/>
      <c r="B82" s="2"/>
      <c r="C82" s="3"/>
      <c r="D82" s="61"/>
      <c r="E82" s="32"/>
    </row>
    <row r="83" spans="1:5" s="29" customFormat="1" ht="15.75" x14ac:dyDescent="0.2">
      <c r="A83" s="1"/>
      <c r="B83" s="2"/>
      <c r="C83" s="3"/>
      <c r="D83" s="61"/>
      <c r="E83" s="32"/>
    </row>
    <row r="84" spans="1:5" s="29" customFormat="1" ht="15.75" x14ac:dyDescent="0.2">
      <c r="A84" s="1"/>
      <c r="B84" s="2"/>
      <c r="C84" s="3"/>
      <c r="D84" s="61"/>
      <c r="E84" s="32"/>
    </row>
    <row r="85" spans="1:5" s="29" customFormat="1" ht="15.75" x14ac:dyDescent="0.2">
      <c r="A85" s="1"/>
      <c r="B85" s="2"/>
      <c r="C85" s="3"/>
      <c r="D85" s="61"/>
      <c r="E85" s="32"/>
    </row>
    <row r="86" spans="1:5" s="29" customFormat="1" ht="15.75" x14ac:dyDescent="0.2">
      <c r="A86" s="1"/>
      <c r="B86" s="2"/>
      <c r="C86" s="3"/>
      <c r="D86" s="61"/>
      <c r="E86" s="32"/>
    </row>
    <row r="87" spans="1:5" s="29" customFormat="1" ht="15.75" x14ac:dyDescent="0.2">
      <c r="A87" s="1"/>
      <c r="B87" s="2"/>
      <c r="C87" s="3"/>
      <c r="D87" s="61"/>
      <c r="E87" s="32"/>
    </row>
    <row r="88" spans="1:5" s="29" customFormat="1" ht="15.75" x14ac:dyDescent="0.2">
      <c r="A88" s="1"/>
      <c r="B88" s="2"/>
      <c r="C88" s="3"/>
      <c r="D88" s="61"/>
      <c r="E88" s="32"/>
    </row>
    <row r="89" spans="1:5" s="29" customFormat="1" ht="15.75" x14ac:dyDescent="0.2">
      <c r="A89" s="1"/>
      <c r="B89" s="2"/>
      <c r="C89" s="3"/>
      <c r="D89" s="61"/>
      <c r="E89" s="32"/>
    </row>
    <row r="90" spans="1:5" s="29" customFormat="1" ht="15.75" x14ac:dyDescent="0.2">
      <c r="A90" s="1"/>
      <c r="B90" s="2"/>
      <c r="C90" s="3"/>
      <c r="D90" s="61"/>
      <c r="E90" s="32"/>
    </row>
    <row r="91" spans="1:5" s="29" customFormat="1" ht="15.75" x14ac:dyDescent="0.2">
      <c r="A91" s="1"/>
      <c r="B91" s="2"/>
      <c r="C91" s="3"/>
      <c r="D91" s="61"/>
      <c r="E91" s="32"/>
    </row>
    <row r="92" spans="1:5" s="29" customFormat="1" ht="15.75" x14ac:dyDescent="0.2">
      <c r="A92" s="1"/>
      <c r="B92" s="2"/>
      <c r="C92" s="3"/>
      <c r="D92" s="61"/>
      <c r="E92" s="32"/>
    </row>
    <row r="93" spans="1:5" s="29" customFormat="1" ht="15.75" x14ac:dyDescent="0.2">
      <c r="A93" s="1"/>
      <c r="B93" s="2"/>
      <c r="C93" s="3"/>
      <c r="D93" s="61"/>
      <c r="E93" s="32"/>
    </row>
    <row r="94" spans="1:5" s="29" customFormat="1" ht="15.75" x14ac:dyDescent="0.2">
      <c r="A94" s="1"/>
      <c r="B94" s="2"/>
      <c r="C94" s="3"/>
      <c r="D94" s="61"/>
      <c r="E94" s="32"/>
    </row>
    <row r="95" spans="1:5" s="29" customFormat="1" ht="15.75" x14ac:dyDescent="0.2">
      <c r="A95" s="1"/>
      <c r="B95" s="2"/>
      <c r="C95" s="3"/>
      <c r="D95" s="61"/>
    </row>
    <row r="96" spans="1:5" s="29" customFormat="1" ht="15.75" x14ac:dyDescent="0.2">
      <c r="A96" s="1"/>
      <c r="B96" s="2"/>
      <c r="C96" s="3"/>
      <c r="D96" s="61"/>
    </row>
    <row r="97" spans="1:4" s="29" customFormat="1" ht="15.75" x14ac:dyDescent="0.2">
      <c r="A97" s="1"/>
      <c r="B97" s="2"/>
      <c r="C97" s="3"/>
      <c r="D97" s="61"/>
    </row>
    <row r="98" spans="1:4" s="29" customFormat="1" ht="15.75" x14ac:dyDescent="0.2">
      <c r="A98" s="1"/>
      <c r="B98" s="2"/>
      <c r="C98" s="3"/>
      <c r="D98" s="61"/>
    </row>
    <row r="99" spans="1:4" s="29" customFormat="1" ht="15.75" x14ac:dyDescent="0.2">
      <c r="A99" s="1"/>
      <c r="B99" s="2"/>
      <c r="C99" s="3"/>
      <c r="D99" s="61"/>
    </row>
    <row r="100" spans="1:4" s="29" customFormat="1" ht="15.75" x14ac:dyDescent="0.2">
      <c r="A100" s="1"/>
      <c r="B100" s="2"/>
      <c r="C100" s="3"/>
      <c r="D100" s="61"/>
    </row>
    <row r="101" spans="1:4" s="29" customFormat="1" ht="15.75" x14ac:dyDescent="0.2">
      <c r="A101" s="1"/>
      <c r="B101" s="2"/>
      <c r="C101" s="3"/>
      <c r="D101" s="61"/>
    </row>
    <row r="102" spans="1:4" s="29" customFormat="1" ht="15.75" x14ac:dyDescent="0.2">
      <c r="A102" s="1"/>
      <c r="B102" s="2"/>
      <c r="C102" s="3"/>
      <c r="D102" s="61"/>
    </row>
    <row r="103" spans="1:4" s="29" customFormat="1" ht="15.75" x14ac:dyDescent="0.2">
      <c r="A103" s="1"/>
      <c r="B103" s="2"/>
      <c r="C103" s="3"/>
      <c r="D103" s="61"/>
    </row>
    <row r="104" spans="1:4" s="29" customFormat="1" ht="15.75" x14ac:dyDescent="0.2">
      <c r="A104" s="1"/>
      <c r="B104" s="2"/>
      <c r="C104" s="3"/>
      <c r="D104" s="61"/>
    </row>
    <row r="105" spans="1:4" s="29" customFormat="1" ht="15.75" x14ac:dyDescent="0.2">
      <c r="A105" s="1"/>
      <c r="B105" s="2"/>
      <c r="C105" s="3"/>
      <c r="D105" s="61"/>
    </row>
    <row r="106" spans="1:4" s="29" customFormat="1" ht="15.75" x14ac:dyDescent="0.2">
      <c r="A106" s="1"/>
      <c r="B106" s="2"/>
      <c r="C106" s="3"/>
      <c r="D106" s="61"/>
    </row>
    <row r="107" spans="1:4" s="29" customFormat="1" ht="15.75" x14ac:dyDescent="0.2">
      <c r="A107" s="1"/>
      <c r="B107" s="2"/>
      <c r="C107" s="3"/>
      <c r="D107" s="61"/>
    </row>
    <row r="108" spans="1:4" s="29" customFormat="1" ht="15.75" x14ac:dyDescent="0.2">
      <c r="A108" s="1"/>
      <c r="B108" s="2"/>
      <c r="C108" s="3"/>
      <c r="D108" s="61"/>
    </row>
    <row r="109" spans="1:4" s="29" customFormat="1" ht="15.75" x14ac:dyDescent="0.2">
      <c r="A109" s="1"/>
      <c r="B109" s="2"/>
      <c r="C109" s="3"/>
      <c r="D109" s="61"/>
    </row>
    <row r="110" spans="1:4" s="29" customFormat="1" ht="15.75" x14ac:dyDescent="0.2">
      <c r="A110" s="1"/>
      <c r="B110" s="2"/>
      <c r="C110" s="3"/>
      <c r="D110" s="61"/>
    </row>
    <row r="111" spans="1:4" s="29" customFormat="1" ht="15.75" x14ac:dyDescent="0.2">
      <c r="A111" s="1"/>
      <c r="B111" s="2"/>
      <c r="C111" s="3"/>
      <c r="D111" s="61"/>
    </row>
    <row r="112" spans="1:4" s="29" customFormat="1" ht="15.75" x14ac:dyDescent="0.2">
      <c r="A112" s="1"/>
      <c r="B112" s="2"/>
      <c r="C112" s="3"/>
      <c r="D112" s="61"/>
    </row>
    <row r="113" spans="1:4" s="29" customFormat="1" ht="15.75" x14ac:dyDescent="0.2">
      <c r="A113" s="1"/>
      <c r="B113" s="2"/>
      <c r="C113" s="3"/>
      <c r="D113" s="61"/>
    </row>
    <row r="114" spans="1:4" s="29" customFormat="1" ht="15.75" x14ac:dyDescent="0.2">
      <c r="A114" s="1"/>
      <c r="B114" s="2"/>
      <c r="C114" s="3"/>
      <c r="D114" s="61"/>
    </row>
    <row r="115" spans="1:4" s="29" customFormat="1" ht="15.75" x14ac:dyDescent="0.2">
      <c r="A115" s="1"/>
      <c r="B115" s="2"/>
      <c r="C115" s="3"/>
      <c r="D115" s="61"/>
    </row>
    <row r="116" spans="1:4" s="29" customFormat="1" ht="15.75" x14ac:dyDescent="0.2">
      <c r="A116" s="1"/>
      <c r="B116" s="2"/>
      <c r="C116" s="3"/>
      <c r="D116" s="61"/>
    </row>
    <row r="117" spans="1:4" s="29" customFormat="1" ht="15.75" x14ac:dyDescent="0.2">
      <c r="A117" s="1"/>
      <c r="B117" s="2"/>
      <c r="C117" s="3"/>
      <c r="D117" s="61"/>
    </row>
    <row r="118" spans="1:4" s="29" customFormat="1" ht="15.75" x14ac:dyDescent="0.2">
      <c r="A118" s="1"/>
      <c r="B118" s="2"/>
      <c r="C118" s="3"/>
      <c r="D118" s="61"/>
    </row>
    <row r="119" spans="1:4" s="29" customFormat="1" ht="15.75" x14ac:dyDescent="0.2">
      <c r="A119" s="1"/>
      <c r="B119" s="2"/>
      <c r="C119" s="3"/>
      <c r="D119" s="61"/>
    </row>
    <row r="120" spans="1:4" s="29" customFormat="1" ht="15.75" x14ac:dyDescent="0.2">
      <c r="A120" s="1"/>
      <c r="B120" s="2"/>
      <c r="C120" s="3"/>
      <c r="D120" s="61"/>
    </row>
    <row r="121" spans="1:4" s="29" customFormat="1" ht="15.75" x14ac:dyDescent="0.2">
      <c r="A121" s="1"/>
      <c r="B121" s="2"/>
      <c r="C121" s="3"/>
      <c r="D121" s="61"/>
    </row>
    <row r="122" spans="1:4" s="29" customFormat="1" ht="15.75" x14ac:dyDescent="0.2">
      <c r="A122" s="1"/>
      <c r="B122" s="2"/>
      <c r="C122" s="3"/>
      <c r="D122" s="61"/>
    </row>
    <row r="123" spans="1:4" s="29" customFormat="1" ht="15.75" x14ac:dyDescent="0.2">
      <c r="A123" s="1"/>
      <c r="B123" s="2"/>
      <c r="C123" s="3"/>
      <c r="D123" s="61"/>
    </row>
    <row r="124" spans="1:4" s="29" customFormat="1" ht="15.75" x14ac:dyDescent="0.2">
      <c r="A124" s="1"/>
      <c r="B124" s="2"/>
      <c r="C124" s="3"/>
      <c r="D124" s="61"/>
    </row>
    <row r="125" spans="1:4" s="29" customFormat="1" ht="15.75" x14ac:dyDescent="0.2">
      <c r="A125" s="1"/>
      <c r="B125" s="2"/>
      <c r="C125" s="3"/>
      <c r="D125" s="61"/>
    </row>
    <row r="126" spans="1:4" s="29" customFormat="1" ht="15.75" x14ac:dyDescent="0.2">
      <c r="A126" s="1"/>
      <c r="B126" s="2"/>
      <c r="C126" s="3"/>
      <c r="D126" s="61"/>
    </row>
    <row r="127" spans="1:4" s="29" customFormat="1" ht="15.75" x14ac:dyDescent="0.2">
      <c r="A127" s="1"/>
      <c r="B127" s="2"/>
      <c r="C127" s="3"/>
      <c r="D127" s="61"/>
    </row>
    <row r="128" spans="1:4" s="29" customFormat="1" ht="15.75" x14ac:dyDescent="0.2">
      <c r="A128" s="1"/>
      <c r="B128" s="2"/>
      <c r="C128" s="3"/>
      <c r="D128" s="61"/>
    </row>
    <row r="129" spans="1:4" s="29" customFormat="1" ht="15.75" x14ac:dyDescent="0.2">
      <c r="A129" s="1"/>
      <c r="B129" s="2"/>
      <c r="C129" s="3"/>
      <c r="D129" s="61"/>
    </row>
    <row r="130" spans="1:4" s="29" customFormat="1" ht="15.75" x14ac:dyDescent="0.2">
      <c r="A130" s="1"/>
      <c r="B130" s="2"/>
      <c r="C130" s="3"/>
      <c r="D130" s="61"/>
    </row>
    <row r="131" spans="1:4" s="29" customFormat="1" ht="15.75" x14ac:dyDescent="0.2">
      <c r="A131" s="1"/>
      <c r="B131" s="2"/>
      <c r="C131" s="3"/>
      <c r="D131" s="61"/>
    </row>
    <row r="132" spans="1:4" s="29" customFormat="1" ht="15.75" x14ac:dyDescent="0.2">
      <c r="A132" s="1"/>
      <c r="B132" s="2"/>
      <c r="C132" s="3"/>
      <c r="D132" s="61"/>
    </row>
    <row r="133" spans="1:4" s="29" customFormat="1" ht="15.75" x14ac:dyDescent="0.2">
      <c r="A133" s="1"/>
      <c r="B133" s="2"/>
      <c r="C133" s="3"/>
      <c r="D133" s="61"/>
    </row>
    <row r="134" spans="1:4" s="29" customFormat="1" ht="15.75" x14ac:dyDescent="0.2">
      <c r="A134" s="1"/>
      <c r="B134" s="2"/>
      <c r="C134" s="3"/>
      <c r="D134" s="61"/>
    </row>
    <row r="135" spans="1:4" s="29" customFormat="1" ht="15.75" x14ac:dyDescent="0.2">
      <c r="A135" s="1"/>
      <c r="B135" s="2"/>
      <c r="C135" s="3"/>
      <c r="D135" s="61"/>
    </row>
    <row r="136" spans="1:4" s="29" customFormat="1" ht="15.75" x14ac:dyDescent="0.2">
      <c r="A136" s="1"/>
      <c r="B136" s="2"/>
      <c r="C136" s="3"/>
      <c r="D136" s="61"/>
    </row>
    <row r="137" spans="1:4" s="29" customFormat="1" ht="15.75" x14ac:dyDescent="0.2">
      <c r="A137" s="1"/>
      <c r="B137" s="2"/>
      <c r="C137" s="3"/>
      <c r="D137" s="61"/>
    </row>
    <row r="138" spans="1:4" s="29" customFormat="1" ht="15.75" x14ac:dyDescent="0.2">
      <c r="A138" s="1"/>
      <c r="B138" s="2"/>
      <c r="C138" s="3"/>
      <c r="D138" s="61"/>
    </row>
    <row r="139" spans="1:4" s="29" customFormat="1" ht="15.75" x14ac:dyDescent="0.2">
      <c r="A139" s="1"/>
      <c r="B139" s="2"/>
      <c r="C139" s="3"/>
      <c r="D139" s="61"/>
    </row>
    <row r="140" spans="1:4" s="29" customFormat="1" ht="15.75" x14ac:dyDescent="0.2">
      <c r="A140" s="1"/>
      <c r="B140" s="2"/>
      <c r="C140" s="3"/>
      <c r="D140" s="61"/>
    </row>
    <row r="141" spans="1:4" s="29" customFormat="1" ht="15.75" x14ac:dyDescent="0.2">
      <c r="A141" s="1"/>
      <c r="B141" s="2"/>
      <c r="C141" s="3"/>
      <c r="D141" s="61"/>
    </row>
    <row r="142" spans="1:4" s="29" customFormat="1" ht="15.75" x14ac:dyDescent="0.2">
      <c r="A142" s="1"/>
      <c r="B142" s="2"/>
      <c r="C142" s="3"/>
      <c r="D142" s="61"/>
    </row>
    <row r="143" spans="1:4" s="29" customFormat="1" ht="15.75" x14ac:dyDescent="0.2">
      <c r="A143" s="1"/>
      <c r="B143" s="2"/>
      <c r="C143" s="3"/>
      <c r="D143" s="61"/>
    </row>
    <row r="144" spans="1:4" s="29" customFormat="1" ht="15.75" x14ac:dyDescent="0.2">
      <c r="A144" s="1"/>
      <c r="B144" s="2"/>
      <c r="C144" s="3"/>
      <c r="D144" s="61"/>
    </row>
    <row r="145" spans="1:4" s="29" customFormat="1" ht="15.75" x14ac:dyDescent="0.2">
      <c r="A145" s="1"/>
      <c r="B145" s="2"/>
      <c r="C145" s="3"/>
      <c r="D145" s="61"/>
    </row>
    <row r="146" spans="1:4" s="29" customFormat="1" ht="15.75" x14ac:dyDescent="0.2">
      <c r="A146" s="1"/>
      <c r="B146" s="2"/>
      <c r="C146" s="3"/>
      <c r="D146" s="61"/>
    </row>
    <row r="147" spans="1:4" s="29" customFormat="1" ht="15.75" x14ac:dyDescent="0.2">
      <c r="A147" s="1"/>
      <c r="B147" s="2"/>
      <c r="C147" s="3"/>
      <c r="D147" s="61"/>
    </row>
    <row r="148" spans="1:4" s="29" customFormat="1" ht="15.75" x14ac:dyDescent="0.2">
      <c r="A148" s="1"/>
      <c r="B148" s="2"/>
      <c r="C148" s="3"/>
      <c r="D148" s="61"/>
    </row>
    <row r="149" spans="1:4" s="29" customFormat="1" ht="15.75" x14ac:dyDescent="0.2">
      <c r="A149" s="1"/>
      <c r="B149" s="2"/>
      <c r="C149" s="3"/>
      <c r="D149" s="61"/>
    </row>
    <row r="150" spans="1:4" s="29" customFormat="1" ht="15.75" x14ac:dyDescent="0.2">
      <c r="A150" s="1"/>
      <c r="B150" s="2"/>
      <c r="C150" s="3"/>
      <c r="D150" s="61"/>
    </row>
    <row r="151" spans="1:4" s="29" customFormat="1" ht="15.75" x14ac:dyDescent="0.2">
      <c r="A151" s="1"/>
      <c r="B151" s="2"/>
      <c r="C151" s="3"/>
      <c r="D151" s="61"/>
    </row>
    <row r="152" spans="1:4" s="29" customFormat="1" ht="15.75" x14ac:dyDescent="0.2">
      <c r="A152" s="1"/>
      <c r="B152" s="2"/>
      <c r="C152" s="3"/>
      <c r="D152" s="61"/>
    </row>
    <row r="153" spans="1:4" s="29" customFormat="1" ht="15.75" x14ac:dyDescent="0.2">
      <c r="A153" s="1"/>
      <c r="B153" s="2"/>
      <c r="C153" s="3"/>
      <c r="D153" s="61"/>
    </row>
    <row r="154" spans="1:4" s="29" customFormat="1" ht="15.75" x14ac:dyDescent="0.2">
      <c r="A154" s="1"/>
      <c r="B154" s="2"/>
      <c r="C154" s="3"/>
      <c r="D154" s="4"/>
    </row>
    <row r="155" spans="1:4" s="29" customFormat="1" ht="15.75" x14ac:dyDescent="0.2">
      <c r="A155" s="1"/>
      <c r="B155" s="2"/>
      <c r="C155" s="3"/>
      <c r="D155" s="4"/>
    </row>
    <row r="156" spans="1:4" s="29" customFormat="1" ht="15.75" x14ac:dyDescent="0.2">
      <c r="A156" s="1"/>
      <c r="B156" s="2"/>
      <c r="C156" s="3"/>
      <c r="D156" s="4"/>
    </row>
    <row r="157" spans="1:4" s="29" customFormat="1" ht="15.75" x14ac:dyDescent="0.2">
      <c r="A157" s="1"/>
      <c r="B157" s="2"/>
      <c r="C157" s="3"/>
      <c r="D157" s="4"/>
    </row>
    <row r="158" spans="1:4" s="29" customFormat="1" ht="15.75" x14ac:dyDescent="0.2">
      <c r="A158" s="1"/>
      <c r="B158" s="2"/>
      <c r="C158" s="3"/>
      <c r="D158" s="4"/>
    </row>
    <row r="159" spans="1:4" s="29" customFormat="1" ht="15.75" x14ac:dyDescent="0.2">
      <c r="A159" s="1"/>
      <c r="B159" s="2"/>
      <c r="C159" s="3"/>
      <c r="D159" s="4"/>
    </row>
    <row r="160" spans="1:4" s="29" customFormat="1" ht="15.75" x14ac:dyDescent="0.2">
      <c r="A160" s="1"/>
      <c r="B160" s="2"/>
      <c r="C160" s="3"/>
      <c r="D160" s="4"/>
    </row>
    <row r="161" spans="1:4" s="29" customFormat="1" ht="15.75" x14ac:dyDescent="0.2">
      <c r="A161" s="1"/>
      <c r="B161" s="2"/>
      <c r="C161" s="3"/>
      <c r="D161" s="4"/>
    </row>
    <row r="162" spans="1:4" s="29" customFormat="1" ht="15.75" x14ac:dyDescent="0.2">
      <c r="A162" s="1"/>
      <c r="B162" s="2"/>
      <c r="C162" s="3"/>
      <c r="D162" s="4"/>
    </row>
    <row r="163" spans="1:4" s="29" customFormat="1" ht="15.75" x14ac:dyDescent="0.2">
      <c r="A163" s="1"/>
      <c r="B163" s="2"/>
      <c r="C163" s="3"/>
      <c r="D163" s="4"/>
    </row>
    <row r="164" spans="1:4" s="29" customFormat="1" ht="15.75" x14ac:dyDescent="0.2">
      <c r="A164" s="1"/>
      <c r="B164" s="2"/>
      <c r="C164" s="3"/>
      <c r="D164" s="4"/>
    </row>
    <row r="165" spans="1:4" s="29" customFormat="1" ht="15.75" x14ac:dyDescent="0.2">
      <c r="A165" s="1"/>
      <c r="B165" s="2"/>
      <c r="C165" s="3"/>
      <c r="D165" s="4"/>
    </row>
    <row r="166" spans="1:4" s="29" customFormat="1" ht="15.75" x14ac:dyDescent="0.2">
      <c r="A166" s="1"/>
      <c r="B166" s="2"/>
      <c r="C166" s="3"/>
      <c r="D166" s="4"/>
    </row>
    <row r="167" spans="1:4" s="29" customFormat="1" ht="15.75" x14ac:dyDescent="0.2">
      <c r="A167" s="1"/>
      <c r="B167" s="2"/>
      <c r="C167" s="3"/>
      <c r="D167" s="4"/>
    </row>
    <row r="168" spans="1:4" s="29" customFormat="1" ht="15.75" x14ac:dyDescent="0.2">
      <c r="A168" s="1"/>
      <c r="B168" s="2"/>
      <c r="C168" s="3"/>
      <c r="D168" s="4"/>
    </row>
    <row r="169" spans="1:4" s="29" customFormat="1" ht="15.75" x14ac:dyDescent="0.2">
      <c r="A169" s="1"/>
      <c r="B169" s="2"/>
      <c r="C169" s="3"/>
      <c r="D169" s="4"/>
    </row>
    <row r="170" spans="1:4" s="29" customFormat="1" ht="15.75" x14ac:dyDescent="0.2">
      <c r="A170" s="1"/>
      <c r="B170" s="2"/>
      <c r="C170" s="3"/>
      <c r="D170" s="4"/>
    </row>
    <row r="171" spans="1:4" s="29" customFormat="1" ht="15.75" x14ac:dyDescent="0.2">
      <c r="A171" s="1"/>
      <c r="B171" s="2"/>
      <c r="C171" s="3"/>
      <c r="D171" s="4"/>
    </row>
  </sheetData>
  <mergeCells count="12">
    <mergeCell ref="A12:D12"/>
    <mergeCell ref="A32:D32"/>
    <mergeCell ref="A59:D59"/>
    <mergeCell ref="B7:D7"/>
    <mergeCell ref="A8:D8"/>
    <mergeCell ref="A9:D9"/>
    <mergeCell ref="A10:D10"/>
    <mergeCell ref="B3:D3"/>
    <mergeCell ref="B4:D4"/>
    <mergeCell ref="B5:D5"/>
    <mergeCell ref="B6:D6"/>
    <mergeCell ref="B1:D1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61</cp:revision>
  <dcterms:created xsi:type="dcterms:W3CDTF">1996-10-08T23:32:00Z</dcterms:created>
  <dcterms:modified xsi:type="dcterms:W3CDTF">2025-08-11T14:31:30Z</dcterms:modified>
  <cp:version>730895</cp:version>
</cp:coreProperties>
</file>